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regionemarche.intra\ormadfs\Dati1\giunta\utenti\PescaAcquacoltura\FEAMPA\PRATICHE\111302 PORTI\DecretoConcessione\"/>
    </mc:Choice>
  </mc:AlternateContent>
  <xr:revisionPtr revIDLastSave="0" documentId="13_ncr:1_{6AFA8419-1180-4AEB-8341-0429FB8A94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" i="1" l="1"/>
  <c r="U10" i="1"/>
  <c r="R14" i="1"/>
  <c r="S14" i="1"/>
  <c r="T14" i="1"/>
  <c r="U8" i="1"/>
  <c r="U9" i="1"/>
  <c r="U11" i="1"/>
  <c r="U13" i="1"/>
  <c r="Q14" i="1" l="1"/>
  <c r="U7" i="1"/>
  <c r="O14" i="1" l="1"/>
  <c r="P14" i="1"/>
  <c r="U14" i="1"/>
  <c r="M14" i="1"/>
  <c r="H15" i="1" l="1"/>
  <c r="K14" i="1" l="1"/>
  <c r="J14" i="1"/>
  <c r="N14" i="1" l="1"/>
</calcChain>
</file>

<file path=xl/sharedStrings.xml><?xml version="1.0" encoding="utf-8"?>
<sst xmlns="http://schemas.openxmlformats.org/spreadsheetml/2006/main" count="66" uniqueCount="63">
  <si>
    <t>Beneficiario</t>
  </si>
  <si>
    <t>%</t>
  </si>
  <si>
    <t>Punteggio</t>
  </si>
  <si>
    <t>Spesa
richiesta</t>
  </si>
  <si>
    <t>Codice
pratica</t>
  </si>
  <si>
    <t>Spesa
ammessa</t>
  </si>
  <si>
    <t>n.</t>
  </si>
  <si>
    <t>Contributo concedibile</t>
  </si>
  <si>
    <t>Sede Legale</t>
  </si>
  <si>
    <t>Contributo concesso</t>
  </si>
  <si>
    <t>ALLEGATO A</t>
  </si>
  <si>
    <t>P.IVA</t>
  </si>
  <si>
    <t>Annualità 2025</t>
  </si>
  <si>
    <t>Totale annualità 2025</t>
  </si>
  <si>
    <t>CONTRIBUTO CONCESSO - quote e annualità</t>
  </si>
  <si>
    <t>PN FEAMPA 2021-2027 Codice intervento 111302 - Porti – DDD 161/APIM del 30/09/2024</t>
  </si>
  <si>
    <t>Quota UE cap. 2160320055</t>
  </si>
  <si>
    <t>Quota Stato cap. 2160320056</t>
  </si>
  <si>
    <t>Quota Regione cap. 2160320057</t>
  </si>
  <si>
    <t>04/111302/24/MA</t>
  </si>
  <si>
    <t>114717|29/01/2025|APIM</t>
  </si>
  <si>
    <t>COMUNE DI PORTO SAN GIORGIO</t>
  </si>
  <si>
    <t>VIA VITTORIO VENETO, 5 - 63822 PORTO SAN GIORGIO (FM)</t>
  </si>
  <si>
    <t>07/111302/24/MA</t>
  </si>
  <si>
    <t>129620|31/01/2025|APIM</t>
  </si>
  <si>
    <t>COMUNE DI FANO</t>
  </si>
  <si>
    <t>VIA SAN FRANCESCO D'ASSISI 76 - 61032 FANO (PU)</t>
  </si>
  <si>
    <t>00358090447</t>
  </si>
  <si>
    <t>00127440410</t>
  </si>
  <si>
    <t>03/111302/24/MA</t>
  </si>
  <si>
    <t>114502|29/01/2025|APIM</t>
  </si>
  <si>
    <t>05/111302/24/MA</t>
  </si>
  <si>
    <t>119274|30/01/2025|APIM</t>
  </si>
  <si>
    <t>MERCATO ITTICO CIVITANOVESE SOCIETA' CONSORTILE A R.L.</t>
  </si>
  <si>
    <t>VIA PIER CAPPONI, 15 - 62012 CIVITANOVA MARCHE (MC)</t>
  </si>
  <si>
    <t>01329720435</t>
  </si>
  <si>
    <t>02/111302/24/MA</t>
  </si>
  <si>
    <t>113613|29/01/2025|APIM</t>
  </si>
  <si>
    <t>COMUNE DI SAN BENEDETTO DEL TRONTO</t>
  </si>
  <si>
    <t>00360140446</t>
  </si>
  <si>
    <t>V.LE A. DE GASPERI, 124 - 63074 SAN BENEDETTO DEL TRONTO (AP)</t>
  </si>
  <si>
    <t>01/111302/24/MA</t>
  </si>
  <si>
    <t>83097|22/01/2025|APIM</t>
  </si>
  <si>
    <t>ASSOCIAZIONE VONGOLAI DI FANO SOC. COOP P.A.</t>
  </si>
  <si>
    <t>V.LE CAIROLI N. 54 -61032 FANO (PU)</t>
  </si>
  <si>
    <t>01102500418</t>
  </si>
  <si>
    <t>06/111302/24/MA</t>
  </si>
  <si>
    <t>128455|31/01/2025|APIM</t>
  </si>
  <si>
    <t>COMUNE DI SENIGALLIA</t>
  </si>
  <si>
    <t>00332510429</t>
  </si>
  <si>
    <t>PIAZZA ROMA, 8 - 60019 SENIGALLIA (AN)</t>
  </si>
  <si>
    <t>Quota UE cap. 2160320058</t>
  </si>
  <si>
    <t>Quota Stato cap. 2160320059</t>
  </si>
  <si>
    <t>Quota Regione cap. 2160320060</t>
  </si>
  <si>
    <t>N° protocollo istanza</t>
  </si>
  <si>
    <t>CUP</t>
  </si>
  <si>
    <t>B68I24005310009</t>
  </si>
  <si>
    <t>B35C24000220007</t>
  </si>
  <si>
    <t>B64B24000010009</t>
  </si>
  <si>
    <t>B79G24000430007</t>
  </si>
  <si>
    <t>B84B24000010007</t>
  </si>
  <si>
    <t>B32I24000080007</t>
  </si>
  <si>
    <t>B14B24000000007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</si>
</sst>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 &quot;€&quot;* #,##0.00_ ;_ &quot;€&quot;* \-#,##0.00_ ;_ &quot;€&quot;* &quot;-&quot;??_ ;_ @_ "/>
    <numFmt numFmtId="165" formatCode="#,##0.00\ &quot;€&quot;"/>
    <numFmt numFmtId="166" formatCode="&quot;€&quot;\ 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6"/>
      <color rgb="FF222222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22222"/>
      <name val="Arial"/>
      <family val="2"/>
    </font>
    <font>
      <b/>
      <sz val="10"/>
      <color indexed="8"/>
      <name val="Calibri"/>
      <family val="2"/>
    </font>
    <font>
      <b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4">
    <xf numFmtId="0" fontId="0" fillId="0" borderId="0" xfId="0"/>
    <xf numFmtId="4" fontId="3" fillId="0" borderId="0" xfId="1" applyNumberFormat="1" applyFont="1" applyFill="1" applyBorder="1" applyAlignment="1">
      <alignment horizontal="center" vertical="center"/>
    </xf>
    <xf numFmtId="166" fontId="2" fillId="0" borderId="0" xfId="0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" fontId="3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12" xfId="0" applyFont="1" applyFill="1" applyBorder="1" applyAlignment="1">
      <alignment vertical="center"/>
    </xf>
    <xf numFmtId="4" fontId="3" fillId="0" borderId="2" xfId="1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4" fontId="3" fillId="3" borderId="2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4" fontId="4" fillId="3" borderId="2" xfId="1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1" fontId="2" fillId="3" borderId="1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center" vertical="center"/>
    </xf>
    <xf numFmtId="0" fontId="8" fillId="0" borderId="0" xfId="0" applyFont="1"/>
    <xf numFmtId="164" fontId="3" fillId="0" borderId="0" xfId="0" applyNumberFormat="1" applyFont="1"/>
    <xf numFmtId="164" fontId="2" fillId="0" borderId="0" xfId="0" applyNumberFormat="1" applyFont="1" applyBorder="1" applyAlignment="1">
      <alignment horizontal="right" vertical="center" wrapText="1"/>
    </xf>
    <xf numFmtId="164" fontId="3" fillId="0" borderId="0" xfId="0" applyNumberFormat="1" applyFont="1" applyFill="1" applyBorder="1" applyAlignment="1">
      <alignment horizontal="right" vertical="center"/>
    </xf>
    <xf numFmtId="0" fontId="10" fillId="0" borderId="0" xfId="0" applyFont="1"/>
    <xf numFmtId="0" fontId="11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64" fontId="2" fillId="0" borderId="13" xfId="3" applyNumberFormat="1" applyFont="1" applyBorder="1" applyAlignment="1">
      <alignment horizontal="left" vertical="center" wrapText="1"/>
    </xf>
    <xf numFmtId="164" fontId="2" fillId="3" borderId="19" xfId="3" applyNumberFormat="1" applyFont="1" applyFill="1" applyBorder="1" applyAlignment="1">
      <alignment horizontal="left" vertical="center" wrapText="1"/>
    </xf>
    <xf numFmtId="164" fontId="2" fillId="0" borderId="19" xfId="3" applyNumberFormat="1" applyFont="1" applyBorder="1" applyAlignment="1">
      <alignment horizontal="left" vertical="center" wrapText="1"/>
    </xf>
    <xf numFmtId="164" fontId="6" fillId="0" borderId="20" xfId="3" applyNumberFormat="1" applyFont="1" applyFill="1" applyBorder="1" applyAlignment="1">
      <alignment horizontal="left" vertical="center"/>
    </xf>
    <xf numFmtId="164" fontId="7" fillId="0" borderId="10" xfId="3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/>
    </xf>
    <xf numFmtId="164" fontId="12" fillId="2" borderId="6" xfId="0" applyNumberFormat="1" applyFont="1" applyFill="1" applyBorder="1" applyAlignment="1">
      <alignment horizontal="center" vertical="center" wrapText="1"/>
    </xf>
    <xf numFmtId="164" fontId="12" fillId="2" borderId="24" xfId="0" applyNumberFormat="1" applyFont="1" applyFill="1" applyBorder="1" applyAlignment="1">
      <alignment horizontal="center" vertical="center" wrapText="1"/>
    </xf>
    <xf numFmtId="164" fontId="12" fillId="2" borderId="11" xfId="0" applyNumberFormat="1" applyFont="1" applyFill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right" vertical="center" wrapText="1"/>
    </xf>
    <xf numFmtId="164" fontId="7" fillId="0" borderId="10" xfId="3" applyNumberFormat="1" applyFont="1" applyBorder="1" applyAlignment="1">
      <alignment vertical="center" wrapText="1"/>
    </xf>
    <xf numFmtId="164" fontId="7" fillId="0" borderId="23" xfId="3" applyNumberFormat="1" applyFont="1" applyBorder="1" applyAlignment="1">
      <alignment vertical="center" wrapText="1"/>
    </xf>
    <xf numFmtId="164" fontId="2" fillId="0" borderId="26" xfId="3" applyNumberFormat="1" applyFont="1" applyBorder="1" applyAlignment="1">
      <alignment horizontal="left" vertical="center" wrapText="1"/>
    </xf>
    <xf numFmtId="1" fontId="3" fillId="0" borderId="4" xfId="0" applyNumberFormat="1" applyFont="1" applyFill="1" applyBorder="1" applyAlignment="1">
      <alignment horizontal="center" vertical="center"/>
    </xf>
    <xf numFmtId="164" fontId="2" fillId="0" borderId="27" xfId="3" applyNumberFormat="1" applyFont="1" applyBorder="1" applyAlignment="1">
      <alignment horizontal="left" vertical="center" wrapText="1"/>
    </xf>
    <xf numFmtId="164" fontId="2" fillId="3" borderId="28" xfId="3" applyNumberFormat="1" applyFont="1" applyFill="1" applyBorder="1" applyAlignment="1">
      <alignment horizontal="left" vertical="center" wrapText="1"/>
    </xf>
    <xf numFmtId="164" fontId="2" fillId="3" borderId="29" xfId="3" applyNumberFormat="1" applyFont="1" applyFill="1" applyBorder="1" applyAlignment="1">
      <alignment horizontal="left" vertical="center" wrapText="1"/>
    </xf>
    <xf numFmtId="164" fontId="2" fillId="0" borderId="28" xfId="3" applyNumberFormat="1" applyFont="1" applyBorder="1" applyAlignment="1">
      <alignment horizontal="left" vertical="center" wrapText="1"/>
    </xf>
    <xf numFmtId="164" fontId="2" fillId="0" borderId="29" xfId="3" applyNumberFormat="1" applyFont="1" applyBorder="1" applyAlignment="1">
      <alignment horizontal="left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25" xfId="0" quotePrefix="1" applyFont="1" applyFill="1" applyBorder="1" applyAlignment="1">
      <alignment horizontal="left" vertical="center"/>
    </xf>
    <xf numFmtId="0" fontId="3" fillId="3" borderId="25" xfId="0" quotePrefix="1" applyFont="1" applyFill="1" applyBorder="1" applyAlignment="1">
      <alignment horizontal="left" vertical="center"/>
    </xf>
    <xf numFmtId="0" fontId="4" fillId="3" borderId="25" xfId="0" quotePrefix="1" applyFont="1" applyFill="1" applyBorder="1" applyAlignment="1">
      <alignment vertical="center"/>
    </xf>
    <xf numFmtId="0" fontId="3" fillId="0" borderId="25" xfId="0" quotePrefix="1" applyFont="1" applyFill="1" applyBorder="1" applyAlignment="1">
      <alignment vertical="center"/>
    </xf>
    <xf numFmtId="0" fontId="3" fillId="3" borderId="25" xfId="0" quotePrefix="1" applyFont="1" applyFill="1" applyBorder="1" applyAlignment="1">
      <alignment vertical="center"/>
    </xf>
    <xf numFmtId="0" fontId="13" fillId="0" borderId="0" xfId="0" applyFont="1"/>
    <xf numFmtId="164" fontId="6" fillId="0" borderId="0" xfId="0" applyNumberFormat="1" applyFont="1"/>
    <xf numFmtId="1" fontId="3" fillId="3" borderId="19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164" fontId="2" fillId="0" borderId="32" xfId="3" applyNumberFormat="1" applyFont="1" applyBorder="1" applyAlignment="1">
      <alignment horizontal="left" vertical="center" wrapText="1"/>
    </xf>
    <xf numFmtId="164" fontId="2" fillId="3" borderId="25" xfId="3" applyNumberFormat="1" applyFont="1" applyFill="1" applyBorder="1" applyAlignment="1">
      <alignment horizontal="left" vertical="center" wrapText="1"/>
    </xf>
    <xf numFmtId="164" fontId="2" fillId="0" borderId="25" xfId="3" applyNumberFormat="1" applyFont="1" applyBorder="1" applyAlignment="1">
      <alignment horizontal="left" vertical="center" wrapText="1"/>
    </xf>
    <xf numFmtId="164" fontId="7" fillId="0" borderId="33" xfId="3" applyNumberFormat="1" applyFont="1" applyBorder="1" applyAlignment="1">
      <alignment vertical="center" wrapText="1"/>
    </xf>
    <xf numFmtId="164" fontId="2" fillId="0" borderId="34" xfId="3" applyNumberFormat="1" applyFont="1" applyBorder="1" applyAlignment="1">
      <alignment horizontal="left" vertical="center" wrapText="1"/>
    </xf>
    <xf numFmtId="164" fontId="2" fillId="3" borderId="35" xfId="3" applyNumberFormat="1" applyFont="1" applyFill="1" applyBorder="1" applyAlignment="1">
      <alignment horizontal="left" vertical="center" wrapText="1"/>
    </xf>
    <xf numFmtId="164" fontId="2" fillId="0" borderId="35" xfId="3" applyNumberFormat="1" applyFont="1" applyBorder="1" applyAlignment="1">
      <alignment horizontal="left" vertical="center" wrapText="1"/>
    </xf>
    <xf numFmtId="164" fontId="2" fillId="0" borderId="14" xfId="3" applyNumberFormat="1" applyFont="1" applyBorder="1" applyAlignment="1">
      <alignment horizontal="left" vertical="center" wrapText="1"/>
    </xf>
    <xf numFmtId="164" fontId="2" fillId="3" borderId="18" xfId="3" applyNumberFormat="1" applyFont="1" applyFill="1" applyBorder="1" applyAlignment="1">
      <alignment horizontal="left" vertical="center" wrapText="1"/>
    </xf>
    <xf numFmtId="164" fontId="2" fillId="0" borderId="18" xfId="3" applyNumberFormat="1" applyFont="1" applyBorder="1" applyAlignment="1">
      <alignment horizontal="left" vertical="center" wrapText="1"/>
    </xf>
    <xf numFmtId="164" fontId="7" fillId="0" borderId="16" xfId="3" applyNumberFormat="1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9" fillId="2" borderId="3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5" fontId="6" fillId="2" borderId="4" xfId="0" applyNumberFormat="1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4" fontId="6" fillId="2" borderId="8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4">
    <cellStyle name="Migliaia" xfId="1" builtinId="3"/>
    <cellStyle name="Migliaia 2 2" xfId="2" xr:uid="{00000000-0005-0000-0000-000001000000}"/>
    <cellStyle name="Normale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2"/>
  <sheetViews>
    <sheetView tabSelected="1" zoomScale="80" zoomScaleNormal="80" workbookViewId="0">
      <selection activeCell="G18" sqref="G18"/>
    </sheetView>
  </sheetViews>
  <sheetFormatPr defaultColWidth="8.6640625" defaultRowHeight="13.8" x14ac:dyDescent="0.3"/>
  <cols>
    <col min="1" max="1" width="2.6640625" style="3" customWidth="1"/>
    <col min="2" max="2" width="4.44140625" style="3" customWidth="1"/>
    <col min="3" max="3" width="10.44140625" style="3" customWidth="1"/>
    <col min="4" max="4" width="16.88671875" style="3" customWidth="1"/>
    <col min="5" max="5" width="23.6640625" style="3" customWidth="1"/>
    <col min="6" max="6" width="15.88671875" style="3" customWidth="1"/>
    <col min="7" max="7" width="50" style="3" customWidth="1"/>
    <col min="8" max="8" width="56.5546875" style="3" customWidth="1"/>
    <col min="9" max="9" width="18.44140625" style="3" customWidth="1"/>
    <col min="10" max="10" width="15" style="26" bestFit="1" customWidth="1"/>
    <col min="11" max="11" width="14.6640625" style="26" bestFit="1" customWidth="1"/>
    <col min="12" max="12" width="4.88671875" style="3" customWidth="1"/>
    <col min="13" max="13" width="14.44140625" style="3" bestFit="1" customWidth="1"/>
    <col min="14" max="14" width="14.33203125" style="26" bestFit="1" customWidth="1"/>
    <col min="15" max="16" width="17.33203125" style="31" customWidth="1"/>
    <col min="17" max="20" width="18.88671875" style="31" customWidth="1"/>
    <col min="21" max="21" width="14.44140625" style="31" bestFit="1" customWidth="1"/>
    <col min="22" max="16384" width="8.6640625" style="31"/>
  </cols>
  <sheetData>
    <row r="1" spans="1:21" ht="18" customHeight="1" x14ac:dyDescent="0.35">
      <c r="H1" s="25"/>
    </row>
    <row r="2" spans="1:21" ht="15.6" x14ac:dyDescent="0.3">
      <c r="B2" s="83" t="s">
        <v>10</v>
      </c>
      <c r="C2" s="83"/>
      <c r="D2" s="83"/>
      <c r="E2" s="39"/>
      <c r="F2" s="74"/>
      <c r="G2" s="29"/>
      <c r="H2" s="30"/>
    </row>
    <row r="3" spans="1:21" ht="16.2" thickBot="1" x14ac:dyDescent="0.35">
      <c r="B3" s="82" t="s">
        <v>15</v>
      </c>
      <c r="C3" s="82"/>
      <c r="D3" s="82"/>
      <c r="E3" s="82"/>
      <c r="F3" s="82"/>
      <c r="G3" s="82"/>
      <c r="H3" s="82"/>
    </row>
    <row r="4" spans="1:21" ht="18" customHeight="1" thickBot="1" x14ac:dyDescent="0.4">
      <c r="H4" s="25"/>
      <c r="O4" s="75" t="s">
        <v>14</v>
      </c>
      <c r="P4" s="76"/>
      <c r="Q4" s="76"/>
      <c r="R4" s="76"/>
      <c r="S4" s="76"/>
      <c r="T4" s="76"/>
      <c r="U4" s="77"/>
    </row>
    <row r="5" spans="1:21" ht="33.75" customHeight="1" x14ac:dyDescent="0.3">
      <c r="B5" s="84" t="s">
        <v>6</v>
      </c>
      <c r="C5" s="90" t="s">
        <v>2</v>
      </c>
      <c r="D5" s="92" t="s">
        <v>4</v>
      </c>
      <c r="E5" s="102" t="s">
        <v>54</v>
      </c>
      <c r="F5" s="102" t="s">
        <v>55</v>
      </c>
      <c r="G5" s="94" t="s">
        <v>0</v>
      </c>
      <c r="H5" s="98" t="s">
        <v>8</v>
      </c>
      <c r="I5" s="100" t="s">
        <v>11</v>
      </c>
      <c r="J5" s="90" t="s">
        <v>3</v>
      </c>
      <c r="K5" s="96" t="s">
        <v>5</v>
      </c>
      <c r="L5" s="86" t="s">
        <v>1</v>
      </c>
      <c r="M5" s="92" t="s">
        <v>7</v>
      </c>
      <c r="N5" s="88" t="s">
        <v>9</v>
      </c>
      <c r="O5" s="78" t="s">
        <v>12</v>
      </c>
      <c r="P5" s="79"/>
      <c r="Q5" s="79"/>
      <c r="R5" s="80"/>
      <c r="S5" s="80"/>
      <c r="T5" s="80"/>
      <c r="U5" s="81"/>
    </row>
    <row r="6" spans="1:21" s="32" customFormat="1" ht="40.5" customHeight="1" thickBot="1" x14ac:dyDescent="0.35">
      <c r="A6" s="4"/>
      <c r="B6" s="85"/>
      <c r="C6" s="91"/>
      <c r="D6" s="93"/>
      <c r="E6" s="103"/>
      <c r="F6" s="103"/>
      <c r="G6" s="95"/>
      <c r="H6" s="99"/>
      <c r="I6" s="101"/>
      <c r="J6" s="91"/>
      <c r="K6" s="97"/>
      <c r="L6" s="87"/>
      <c r="M6" s="93"/>
      <c r="N6" s="89"/>
      <c r="O6" s="40" t="s">
        <v>16</v>
      </c>
      <c r="P6" s="41" t="s">
        <v>17</v>
      </c>
      <c r="Q6" s="41" t="s">
        <v>18</v>
      </c>
      <c r="R6" s="40" t="s">
        <v>51</v>
      </c>
      <c r="S6" s="41" t="s">
        <v>52</v>
      </c>
      <c r="T6" s="41" t="s">
        <v>53</v>
      </c>
      <c r="U6" s="42" t="s">
        <v>13</v>
      </c>
    </row>
    <row r="7" spans="1:21" s="32" customFormat="1" ht="20.100000000000001" customHeight="1" x14ac:dyDescent="0.3">
      <c r="A7" s="6"/>
      <c r="B7" s="15">
        <v>1</v>
      </c>
      <c r="C7" s="13">
        <v>54</v>
      </c>
      <c r="D7" s="9" t="s">
        <v>19</v>
      </c>
      <c r="E7" s="12" t="s">
        <v>20</v>
      </c>
      <c r="F7" s="12" t="s">
        <v>56</v>
      </c>
      <c r="G7" s="12" t="s">
        <v>21</v>
      </c>
      <c r="H7" s="53" t="s">
        <v>22</v>
      </c>
      <c r="I7" s="54" t="s">
        <v>27</v>
      </c>
      <c r="J7" s="46">
        <v>616054.34</v>
      </c>
      <c r="K7" s="34">
        <v>609224.35</v>
      </c>
      <c r="L7" s="47">
        <v>100</v>
      </c>
      <c r="M7" s="34">
        <v>609224.35</v>
      </c>
      <c r="N7" s="63">
        <v>609224.35</v>
      </c>
      <c r="O7" s="70">
        <v>304612.17</v>
      </c>
      <c r="P7" s="67">
        <v>213228.53</v>
      </c>
      <c r="Q7" s="48">
        <v>91383.65</v>
      </c>
      <c r="R7" s="67">
        <v>0</v>
      </c>
      <c r="S7" s="67">
        <v>0</v>
      </c>
      <c r="T7" s="67">
        <v>0</v>
      </c>
      <c r="U7" s="70">
        <f t="shared" ref="U7" si="0">SUM(O7:Q7)</f>
        <v>609224.35</v>
      </c>
    </row>
    <row r="8" spans="1:21" s="32" customFormat="1" ht="20.100000000000001" customHeight="1" x14ac:dyDescent="0.3">
      <c r="A8" s="6"/>
      <c r="B8" s="17">
        <v>2</v>
      </c>
      <c r="C8" s="18">
        <v>48.27</v>
      </c>
      <c r="D8" s="19" t="s">
        <v>23</v>
      </c>
      <c r="E8" s="20" t="s">
        <v>24</v>
      </c>
      <c r="F8" s="20" t="s">
        <v>57</v>
      </c>
      <c r="G8" s="20" t="s">
        <v>25</v>
      </c>
      <c r="H8" s="20" t="s">
        <v>26</v>
      </c>
      <c r="I8" s="55" t="s">
        <v>28</v>
      </c>
      <c r="J8" s="49">
        <v>214408</v>
      </c>
      <c r="K8" s="35">
        <v>214408</v>
      </c>
      <c r="L8" s="61">
        <v>50</v>
      </c>
      <c r="M8" s="35">
        <v>107204</v>
      </c>
      <c r="N8" s="64">
        <v>107204</v>
      </c>
      <c r="O8" s="71">
        <v>53602</v>
      </c>
      <c r="P8" s="68">
        <v>37521.399999999994</v>
      </c>
      <c r="Q8" s="50">
        <v>16080.599999999999</v>
      </c>
      <c r="R8" s="68">
        <v>0</v>
      </c>
      <c r="S8" s="68">
        <v>0</v>
      </c>
      <c r="T8" s="68">
        <v>0</v>
      </c>
      <c r="U8" s="71">
        <f t="shared" ref="U8:U13" si="1">O8+P8+Q8</f>
        <v>107204</v>
      </c>
    </row>
    <row r="9" spans="1:21" s="33" customFormat="1" ht="20.100000000000001" customHeight="1" x14ac:dyDescent="0.3">
      <c r="A9" s="7"/>
      <c r="B9" s="16">
        <v>3</v>
      </c>
      <c r="C9" s="13">
        <v>47.35</v>
      </c>
      <c r="D9" s="9" t="s">
        <v>29</v>
      </c>
      <c r="E9" s="12" t="s">
        <v>30</v>
      </c>
      <c r="F9" s="12" t="s">
        <v>58</v>
      </c>
      <c r="G9" s="12" t="s">
        <v>21</v>
      </c>
      <c r="H9" s="53" t="s">
        <v>22</v>
      </c>
      <c r="I9" s="54" t="s">
        <v>27</v>
      </c>
      <c r="J9" s="51">
        <v>999187.44</v>
      </c>
      <c r="K9" s="36">
        <v>959383.15</v>
      </c>
      <c r="L9" s="62">
        <v>100</v>
      </c>
      <c r="M9" s="36">
        <v>959383.15</v>
      </c>
      <c r="N9" s="65">
        <v>959383.15</v>
      </c>
      <c r="O9" s="72">
        <v>479691.58</v>
      </c>
      <c r="P9" s="69">
        <v>335784.1</v>
      </c>
      <c r="Q9" s="52">
        <v>143907.47</v>
      </c>
      <c r="R9" s="69">
        <v>0</v>
      </c>
      <c r="S9" s="69">
        <v>0</v>
      </c>
      <c r="T9" s="69">
        <v>0</v>
      </c>
      <c r="U9" s="72">
        <f t="shared" si="1"/>
        <v>959383.14999999991</v>
      </c>
    </row>
    <row r="10" spans="1:21" s="32" customFormat="1" ht="20.100000000000001" customHeight="1" x14ac:dyDescent="0.3">
      <c r="A10" s="4"/>
      <c r="B10" s="17">
        <v>4</v>
      </c>
      <c r="C10" s="21">
        <v>46.9</v>
      </c>
      <c r="D10" s="19" t="s">
        <v>31</v>
      </c>
      <c r="E10" s="20" t="s">
        <v>32</v>
      </c>
      <c r="F10" s="20" t="s">
        <v>59</v>
      </c>
      <c r="G10" s="22" t="s">
        <v>33</v>
      </c>
      <c r="H10" s="22" t="s">
        <v>34</v>
      </c>
      <c r="I10" s="56" t="s">
        <v>35</v>
      </c>
      <c r="J10" s="49">
        <v>283094.44</v>
      </c>
      <c r="K10" s="35">
        <v>264102.38</v>
      </c>
      <c r="L10" s="23">
        <v>75</v>
      </c>
      <c r="M10" s="35">
        <v>198076.78</v>
      </c>
      <c r="N10" s="64">
        <v>198076.78</v>
      </c>
      <c r="O10" s="71">
        <v>0</v>
      </c>
      <c r="P10" s="71">
        <v>0</v>
      </c>
      <c r="Q10" s="71">
        <v>0</v>
      </c>
      <c r="R10" s="71">
        <v>99038.39</v>
      </c>
      <c r="S10" s="68">
        <v>69326.87</v>
      </c>
      <c r="T10" s="50">
        <v>29711.52</v>
      </c>
      <c r="U10" s="71">
        <f>SUM(R10:T10)</f>
        <v>198076.78</v>
      </c>
    </row>
    <row r="11" spans="1:21" s="32" customFormat="1" ht="20.100000000000001" customHeight="1" x14ac:dyDescent="0.3">
      <c r="A11" s="4"/>
      <c r="B11" s="16">
        <v>5</v>
      </c>
      <c r="C11" s="13">
        <v>43.05</v>
      </c>
      <c r="D11" s="9" t="s">
        <v>36</v>
      </c>
      <c r="E11" s="12" t="s">
        <v>37</v>
      </c>
      <c r="F11" s="12" t="s">
        <v>60</v>
      </c>
      <c r="G11" s="12" t="s">
        <v>38</v>
      </c>
      <c r="H11" s="12" t="s">
        <v>40</v>
      </c>
      <c r="I11" s="57" t="s">
        <v>39</v>
      </c>
      <c r="J11" s="51">
        <v>957346.26</v>
      </c>
      <c r="K11" s="36">
        <v>956097.06</v>
      </c>
      <c r="L11" s="11">
        <v>80</v>
      </c>
      <c r="M11" s="36">
        <v>764877.65</v>
      </c>
      <c r="N11" s="65">
        <v>764877.65</v>
      </c>
      <c r="O11" s="72">
        <v>382438.82</v>
      </c>
      <c r="P11" s="69">
        <v>267707.18</v>
      </c>
      <c r="Q11" s="52">
        <v>114731.65</v>
      </c>
      <c r="R11" s="69">
        <v>0</v>
      </c>
      <c r="S11" s="69">
        <v>0</v>
      </c>
      <c r="T11" s="69">
        <v>0</v>
      </c>
      <c r="U11" s="72">
        <f t="shared" si="1"/>
        <v>764877.65</v>
      </c>
    </row>
    <row r="12" spans="1:21" s="32" customFormat="1" ht="20.100000000000001" customHeight="1" x14ac:dyDescent="0.3">
      <c r="A12" s="4"/>
      <c r="B12" s="17">
        <v>6</v>
      </c>
      <c r="C12" s="24">
        <v>40.799999999999997</v>
      </c>
      <c r="D12" s="19" t="s">
        <v>41</v>
      </c>
      <c r="E12" s="20" t="s">
        <v>42</v>
      </c>
      <c r="F12" s="20" t="s">
        <v>61</v>
      </c>
      <c r="G12" s="20" t="s">
        <v>43</v>
      </c>
      <c r="H12" s="20" t="s">
        <v>44</v>
      </c>
      <c r="I12" s="58" t="s">
        <v>45</v>
      </c>
      <c r="J12" s="49">
        <v>50200.480000000003</v>
      </c>
      <c r="K12" s="35">
        <v>41159.089999999997</v>
      </c>
      <c r="L12" s="23">
        <v>50</v>
      </c>
      <c r="M12" s="35">
        <v>20579.55</v>
      </c>
      <c r="N12" s="64">
        <v>20579.55</v>
      </c>
      <c r="O12" s="71">
        <v>0</v>
      </c>
      <c r="P12" s="68">
        <v>0</v>
      </c>
      <c r="Q12" s="50">
        <v>0</v>
      </c>
      <c r="R12" s="71">
        <v>10289.780000000001</v>
      </c>
      <c r="S12" s="68">
        <v>7202.84</v>
      </c>
      <c r="T12" s="50">
        <v>3086.93</v>
      </c>
      <c r="U12" s="71">
        <f>SUM(T12,S12,R12)</f>
        <v>20579.550000000003</v>
      </c>
    </row>
    <row r="13" spans="1:21" s="32" customFormat="1" ht="20.100000000000001" customHeight="1" x14ac:dyDescent="0.3">
      <c r="A13" s="4"/>
      <c r="B13" s="16">
        <v>7</v>
      </c>
      <c r="C13" s="14">
        <v>40</v>
      </c>
      <c r="D13" s="9" t="s">
        <v>46</v>
      </c>
      <c r="E13" s="12" t="s">
        <v>47</v>
      </c>
      <c r="F13" s="12" t="s">
        <v>62</v>
      </c>
      <c r="G13" s="12" t="s">
        <v>48</v>
      </c>
      <c r="H13" s="12" t="s">
        <v>50</v>
      </c>
      <c r="I13" s="57" t="s">
        <v>49</v>
      </c>
      <c r="J13" s="51">
        <v>100440</v>
      </c>
      <c r="K13" s="36">
        <v>100440</v>
      </c>
      <c r="L13" s="10">
        <v>50</v>
      </c>
      <c r="M13" s="36">
        <v>50220</v>
      </c>
      <c r="N13" s="65">
        <v>50220</v>
      </c>
      <c r="O13" s="72">
        <v>25110</v>
      </c>
      <c r="P13" s="69">
        <v>17577</v>
      </c>
      <c r="Q13" s="52">
        <v>7533</v>
      </c>
      <c r="R13" s="69">
        <v>0</v>
      </c>
      <c r="S13" s="69">
        <v>0</v>
      </c>
      <c r="T13" s="69">
        <v>0</v>
      </c>
      <c r="U13" s="72">
        <f t="shared" si="1"/>
        <v>50220</v>
      </c>
    </row>
    <row r="14" spans="1:21" s="32" customFormat="1" ht="20.100000000000001" customHeight="1" thickBot="1" x14ac:dyDescent="0.35">
      <c r="A14" s="4"/>
      <c r="B14" s="5"/>
      <c r="C14" s="1"/>
      <c r="D14" s="8"/>
      <c r="E14" s="8"/>
      <c r="F14" s="8"/>
      <c r="G14" s="8"/>
      <c r="H14" s="8"/>
      <c r="I14" s="8"/>
      <c r="J14" s="37">
        <f>SUM(J7:J13)</f>
        <v>3220730.9599999995</v>
      </c>
      <c r="K14" s="38">
        <f>SUM(K7:K13)</f>
        <v>3144814.03</v>
      </c>
      <c r="L14" s="43"/>
      <c r="M14" s="44">
        <f t="shared" ref="M14:U14" si="2">SUM(M7:M13)</f>
        <v>2709565.48</v>
      </c>
      <c r="N14" s="66">
        <f t="shared" si="2"/>
        <v>2709565.48</v>
      </c>
      <c r="O14" s="73">
        <f t="shared" si="2"/>
        <v>1245454.57</v>
      </c>
      <c r="P14" s="45">
        <f t="shared" si="2"/>
        <v>871818.21</v>
      </c>
      <c r="Q14" s="45">
        <f t="shared" si="2"/>
        <v>373636.37</v>
      </c>
      <c r="R14" s="45">
        <f t="shared" si="2"/>
        <v>109328.17</v>
      </c>
      <c r="S14" s="45">
        <f t="shared" si="2"/>
        <v>76529.709999999992</v>
      </c>
      <c r="T14" s="45">
        <f t="shared" si="2"/>
        <v>32798.449999999997</v>
      </c>
      <c r="U14" s="73">
        <f t="shared" si="2"/>
        <v>2709565.48</v>
      </c>
    </row>
    <row r="15" spans="1:21" s="32" customFormat="1" ht="18" customHeight="1" x14ac:dyDescent="0.35">
      <c r="A15" s="4"/>
      <c r="B15" s="5"/>
      <c r="C15" s="1"/>
      <c r="D15" s="8"/>
      <c r="E15" s="8"/>
      <c r="F15" s="8"/>
      <c r="G15" s="8"/>
      <c r="H15" s="25" t="str">
        <f>UPPER(A5)</f>
        <v/>
      </c>
      <c r="I15" s="8"/>
      <c r="J15" s="28"/>
      <c r="K15" s="27"/>
      <c r="L15" s="2"/>
      <c r="M15" s="3"/>
      <c r="N15" s="26"/>
    </row>
    <row r="16" spans="1:21" x14ac:dyDescent="0.3">
      <c r="U16" s="59"/>
    </row>
    <row r="17" spans="14:21" x14ac:dyDescent="0.3">
      <c r="U17" s="59"/>
    </row>
    <row r="18" spans="14:21" x14ac:dyDescent="0.3">
      <c r="U18" s="59"/>
    </row>
    <row r="19" spans="14:21" x14ac:dyDescent="0.3">
      <c r="U19" s="59"/>
    </row>
    <row r="20" spans="14:21" x14ac:dyDescent="0.3">
      <c r="U20" s="59"/>
    </row>
    <row r="21" spans="14:21" x14ac:dyDescent="0.3">
      <c r="U21" s="59"/>
    </row>
    <row r="22" spans="14:21" x14ac:dyDescent="0.3">
      <c r="N22" s="60"/>
      <c r="O22" s="59"/>
      <c r="P22" s="59"/>
      <c r="Q22" s="59"/>
      <c r="R22" s="59"/>
      <c r="S22" s="59"/>
      <c r="T22" s="59"/>
    </row>
  </sheetData>
  <mergeCells count="17">
    <mergeCell ref="F5:F6"/>
    <mergeCell ref="O4:U4"/>
    <mergeCell ref="O5:U5"/>
    <mergeCell ref="B3:H3"/>
    <mergeCell ref="B2:D2"/>
    <mergeCell ref="B5:B6"/>
    <mergeCell ref="L5:L6"/>
    <mergeCell ref="N5:N6"/>
    <mergeCell ref="C5:C6"/>
    <mergeCell ref="M5:M6"/>
    <mergeCell ref="G5:G6"/>
    <mergeCell ref="D5:D6"/>
    <mergeCell ref="J5:J6"/>
    <mergeCell ref="K5:K6"/>
    <mergeCell ref="H5:H6"/>
    <mergeCell ref="I5:I6"/>
    <mergeCell ref="E5:E6"/>
  </mergeCells>
  <pageMargins left="0.11811023622047245" right="0.11811023622047245" top="0.55118110236220474" bottom="0.55118110236220474" header="0.19685039370078741" footer="0.19685039370078741"/>
  <pageSetup paperSize="9" orientation="landscape" r:id="rId1"/>
  <headerFooter>
    <oddHeader>&amp;CSituazione Misura 5.69 al &amp;D</oddHeader>
  </headerFooter>
  <ignoredErrors>
    <ignoredError sqref="U7" formulaRange="1"/>
    <ignoredError sqref="U12" formula="1"/>
    <ignoredError sqref="U10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Mauro</dc:creator>
  <cp:lastModifiedBy>Alessio Petrocchi</cp:lastModifiedBy>
  <cp:lastPrinted>2019-07-31T10:38:37Z</cp:lastPrinted>
  <dcterms:created xsi:type="dcterms:W3CDTF">2016-12-07T12:57:04Z</dcterms:created>
  <dcterms:modified xsi:type="dcterms:W3CDTF">2025-07-23T09:38:17Z</dcterms:modified>
</cp:coreProperties>
</file>